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fnma-my.sharepoint.com/personal/y2umqs_fanniemae_com/Documents/Affordable Lending/HomeStyle Loans/"/>
    </mc:Choice>
  </mc:AlternateContent>
  <xr:revisionPtr revIDLastSave="0" documentId="8_{AF98FA2E-F3ED-4544-9AAA-3DD054351545}" xr6:coauthVersionLast="47" xr6:coauthVersionMax="47" xr10:uidLastSave="{00000000-0000-0000-0000-000000000000}"/>
  <bookViews>
    <workbookView xWindow="-120" yWindow="-120" windowWidth="29040" windowHeight="17520" xr2:uid="{3F27DD19-00DE-43A7-B91B-231C41E0011A}"/>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1" i="1"/>
  <c r="E51" i="1"/>
  <c r="E53" i="1"/>
  <c r="E43" i="1" l="1"/>
  <c r="E45" i="1" s="1"/>
  <c r="E66" i="1"/>
  <c r="E47" i="1"/>
  <c r="E46" i="1"/>
  <c r="E52" i="1" l="1"/>
  <c r="E56" i="1" s="1"/>
  <c r="E48" i="1"/>
  <c r="E58" i="1" l="1"/>
  <c r="E73" i="1" s="1"/>
  <c r="E68" i="1"/>
  <c r="E62" i="1" l="1"/>
  <c r="E70" i="1" s="1"/>
  <c r="D60" i="1"/>
  <c r="E69" i="1" l="1"/>
</calcChain>
</file>

<file path=xl/sharedStrings.xml><?xml version="1.0" encoding="utf-8"?>
<sst xmlns="http://schemas.openxmlformats.org/spreadsheetml/2006/main" count="94" uniqueCount="85">
  <si>
    <r>
      <t>HomeStyle</t>
    </r>
    <r>
      <rPr>
        <b/>
        <sz val="22"/>
        <color theme="0"/>
        <rFont val="Aptos Narrow"/>
        <family val="2"/>
      </rPr>
      <t>®</t>
    </r>
    <r>
      <rPr>
        <b/>
        <sz val="22"/>
        <color theme="0"/>
        <rFont val="Source Sans Pro Regular"/>
      </rPr>
      <t xml:space="preserve"> Refresh Mortgage Maximum Mortgage Worksheet</t>
    </r>
  </si>
  <si>
    <r>
      <t xml:space="preserve">This optional worksheet may be used to calculate the maximum loan amount for a purchase or refinance transaction for the </t>
    </r>
    <r>
      <rPr>
        <b/>
        <sz val="12"/>
        <rFont val="Source Sans Pro Regular"/>
      </rPr>
      <t>HomeStyle Refresh</t>
    </r>
    <r>
      <rPr>
        <sz val="12"/>
        <rFont val="Source Sans Pro Regular"/>
      </rPr>
      <t xml:space="preserve"> mortgage.
This worksheet does not replace the requirements of the Fannie Mae </t>
    </r>
    <r>
      <rPr>
        <i/>
        <sz val="12"/>
        <rFont val="Source Sans Pro Regular"/>
      </rPr>
      <t>Selling Guide</t>
    </r>
    <r>
      <rPr>
        <sz val="12"/>
        <rFont val="Source Sans Pro Regular"/>
      </rPr>
      <t xml:space="preserve">. In the event of a conflict between the </t>
    </r>
    <r>
      <rPr>
        <i/>
        <sz val="12"/>
        <rFont val="Source Sans Pro Regular"/>
      </rPr>
      <t>Selling Guide</t>
    </r>
    <r>
      <rPr>
        <sz val="12"/>
        <rFont val="Source Sans Pro Regular"/>
      </rPr>
      <t xml:space="preserve"> and this worksheet, the </t>
    </r>
    <r>
      <rPr>
        <i/>
        <sz val="12"/>
        <rFont val="Source Sans Pro Regular"/>
      </rPr>
      <t xml:space="preserve">Selling Guide </t>
    </r>
    <r>
      <rPr>
        <sz val="12"/>
        <rFont val="Source Sans Pro Regular"/>
      </rPr>
      <t xml:space="preserve">will control.
</t>
    </r>
    <r>
      <rPr>
        <b/>
        <sz val="12"/>
        <rFont val="Source Sans Pro Regular"/>
      </rPr>
      <t>Note:</t>
    </r>
    <r>
      <rPr>
        <sz val="12"/>
        <rFont val="Source Sans Pro Regular"/>
      </rPr>
      <t xml:space="preserve"> Lenders are responsible for ensuring that the original principal balance of each mortgage loan does not exceed the applicable maximum loan limit for the specific area in which the property is located. </t>
    </r>
  </si>
  <si>
    <t>Product Type</t>
  </si>
  <si>
    <t>Loan Purpose</t>
  </si>
  <si>
    <t>Maximum LTV/CLTV/HCLTV</t>
  </si>
  <si>
    <t>1 Unit Primary Residence</t>
  </si>
  <si>
    <t>Purchase or LCOR</t>
  </si>
  <si>
    <r>
      <t xml:space="preserve">    FRM: 97% </t>
    </r>
    <r>
      <rPr>
        <vertAlign val="superscript"/>
        <sz val="12"/>
        <rFont val="Source Sans Pro Regular"/>
      </rPr>
      <t>(1)</t>
    </r>
    <r>
      <rPr>
        <sz val="12"/>
        <rFont val="Source Sans Pro Regular"/>
      </rPr>
      <t xml:space="preserve">
ARM: 95%</t>
    </r>
  </si>
  <si>
    <t>2-4 Unit Primary Residence</t>
  </si>
  <si>
    <t>FRM/ARM: 95%</t>
  </si>
  <si>
    <t>2-4 Unit Manufactured Home Primary Residence</t>
  </si>
  <si>
    <t>FRM/ARM: 90%</t>
  </si>
  <si>
    <t>1 Unit Second Home</t>
  </si>
  <si>
    <t>1 Unit Investment Property</t>
  </si>
  <si>
    <t>Purchase</t>
  </si>
  <si>
    <t>FRM/ARM: 85%</t>
  </si>
  <si>
    <t>LCOR</t>
  </si>
  <si>
    <t>FRM/ARM: 75%</t>
  </si>
  <si>
    <r>
      <rPr>
        <vertAlign val="superscript"/>
        <sz val="12"/>
        <color theme="1"/>
        <rFont val="Source Sans Pro Regular"/>
      </rPr>
      <t>1</t>
    </r>
    <r>
      <rPr>
        <sz val="12"/>
        <color theme="1"/>
        <rFont val="Source Sans Pro Regular"/>
      </rPr>
      <t>Limited to Fixed Rate HomeReady® loans, loans to first-time homebuyers, or MH Advantage</t>
    </r>
    <r>
      <rPr>
        <sz val="12"/>
        <color theme="1"/>
        <rFont val="Aptos Narrow"/>
        <family val="2"/>
      </rPr>
      <t>®</t>
    </r>
    <r>
      <rPr>
        <sz val="12"/>
        <color theme="1"/>
        <rFont val="Source Sans Pro Regular"/>
      </rPr>
      <t xml:space="preserve"> properties. </t>
    </r>
  </si>
  <si>
    <t>Start</t>
  </si>
  <si>
    <t>Borrower Name:</t>
  </si>
  <si>
    <t>Date:</t>
  </si>
  <si>
    <t>A. Loan Parameters</t>
  </si>
  <si>
    <t>1. Select loan parameters</t>
  </si>
  <si>
    <t>Occupancy</t>
  </si>
  <si>
    <t>Primary Residence</t>
  </si>
  <si>
    <t>Number of Units</t>
  </si>
  <si>
    <t>2-4 Unit</t>
  </si>
  <si>
    <t>HomeReady Loan</t>
  </si>
  <si>
    <t>No</t>
  </si>
  <si>
    <t>First-time Homebuyer</t>
  </si>
  <si>
    <t>Maximum Loan-to-Value Ratio (LTV)</t>
  </si>
  <si>
    <t>2. Is the primary dwelling a Manufactured Home?</t>
  </si>
  <si>
    <r>
      <t xml:space="preserve">3. Total renovation costs cannot exceed:
</t>
    </r>
    <r>
      <rPr>
        <b/>
        <sz val="12"/>
        <color rgb="FF000000"/>
        <rFont val="Source Sans Pro Regular"/>
      </rPr>
      <t xml:space="preserve">Purchase or Limited Cash-Out Refinance: </t>
    </r>
    <r>
      <rPr>
        <sz val="12"/>
        <color rgb="FF000000"/>
        <rFont val="Source Sans Pro Regular"/>
      </rPr>
      <t xml:space="preserve">15% of the "as completed" appraised value. </t>
    </r>
  </si>
  <si>
    <t>Total improvements, renovations, and repairs (C2) cannot exceed:</t>
  </si>
  <si>
    <t>B. Property Information</t>
  </si>
  <si>
    <t>1. For purchase transaction, enter Purchase Price.
2. For Limited Cash-Out Refinance, enter balance of mortgage loans to be paid off in transaction. 
(If paying off a PACE loan, enter it here. PACE loan must be paid in full.)</t>
  </si>
  <si>
    <t>3. “As completed” appraised value (after improvements)</t>
  </si>
  <si>
    <t>C. Renovation Costs</t>
  </si>
  <si>
    <t>1. Renovation costs</t>
  </si>
  <si>
    <t>a. Hard costs (labor/materials)</t>
  </si>
  <si>
    <t>b. Contingency reserve (if applicable and financed)</t>
  </si>
  <si>
    <t>c. Architect/engineer fees</t>
  </si>
  <si>
    <t>d. Consultant fees</t>
  </si>
  <si>
    <t>e. Inspections</t>
  </si>
  <si>
    <t>f. Title updates</t>
  </si>
  <si>
    <t>g. Permits</t>
  </si>
  <si>
    <t>h. Draw management fee during construction period</t>
  </si>
  <si>
    <t xml:space="preserve">i. Certification of completion fee (Appraisal Form 1004D) </t>
  </si>
  <si>
    <t>j. Non-PACE secured or unsecured debt that financed energy-related improvements to be paid off (must be paid in full)</t>
  </si>
  <si>
    <t>k. Other</t>
  </si>
  <si>
    <r>
      <t xml:space="preserve">2. Total renovation costs (Total of C1a to C1k)
</t>
    </r>
    <r>
      <rPr>
        <b/>
        <i/>
        <sz val="12"/>
        <rFont val="Source Sans Pro Regular"/>
      </rPr>
      <t xml:space="preserve">NOTE: </t>
    </r>
    <r>
      <rPr>
        <i/>
        <sz val="12"/>
        <rFont val="Source Sans Pro Regular"/>
      </rPr>
      <t>Cannot exceed A3</t>
    </r>
  </si>
  <si>
    <t>D. Loan Amount</t>
  </si>
  <si>
    <t>1. Total of purchase price and total renovation costs (B1 + C2)</t>
  </si>
  <si>
    <t>2. “As completed” appraised value (B3)</t>
  </si>
  <si>
    <t>3. Total of financed private mortgage insurance (E9)</t>
  </si>
  <si>
    <t>4. For Purchase Loan - Purchase loan amount [(lesser of D1 or D2) x A1]
5. For Limited Cash-Out Refinance - Maximum Refinance loan amount (D2 x A1)</t>
  </si>
  <si>
    <t>E. URLA Lender Loan Information</t>
  </si>
  <si>
    <t>Due from Borrowers</t>
  </si>
  <si>
    <t>1. For Purchase Loan - Purchase price (B1)</t>
  </si>
  <si>
    <t>2. Total renovation costs (C2)</t>
  </si>
  <si>
    <t>3. For Limited Cash-Out Refinance: Balance of mortgage loans on the property to be paid off in the transaction</t>
  </si>
  <si>
    <t>4. Borrower closing costs (including prepaid and initial escrow payments)</t>
  </si>
  <si>
    <t xml:space="preserve">5. Discount points </t>
  </si>
  <si>
    <t>6. Total due from borrower(s) (Total of E1 thru E5)</t>
  </si>
  <si>
    <t>Total Mortgage Loans</t>
  </si>
  <si>
    <t>7. Loan amount</t>
  </si>
  <si>
    <t>Financed mortgage insurance (or MI equivalent amount)</t>
  </si>
  <si>
    <t>Loan amount excluding financed MI (or MI equivalent amount)</t>
  </si>
  <si>
    <t xml:space="preserve">8. Other new mortgage loans on the property the borrower(s) is buying or refinancing </t>
  </si>
  <si>
    <t>9. Total mortgage loans (Total of E7 and E8)</t>
  </si>
  <si>
    <t>Total Credits</t>
  </si>
  <si>
    <t>10. Seller credits (enter the amount of borrower(s) costs paid by the property seller)</t>
  </si>
  <si>
    <t>11. Other credits (enter the sum of all other credits - borrower paid fees, earnest money, employer assisted housing, lease purchase fund, lot equity, relocation funds, sweat equity, trade equity, other)</t>
  </si>
  <si>
    <t>12. Total credits (Total of E10 and E11)</t>
  </si>
  <si>
    <t>(Intentionally left blank)</t>
  </si>
  <si>
    <t>Total due from the borrower(s) (E6)</t>
  </si>
  <si>
    <t>Less total mortgage loans (E9) and total credits (E12)</t>
  </si>
  <si>
    <t xml:space="preserve">LTV / CLTV / HCLTV: </t>
  </si>
  <si>
    <r>
      <t xml:space="preserve">For a </t>
    </r>
    <r>
      <rPr>
        <b/>
        <sz val="12"/>
        <rFont val="Source Sans Pro Regular"/>
      </rPr>
      <t>purchase</t>
    </r>
    <r>
      <rPr>
        <sz val="12"/>
        <rFont val="Source Sans Pro Regular"/>
      </rPr>
      <t xml:space="preserve"> money transaction, the LTV ratio is determined by dividing the original loan amount by the lesser of the “as completed” appraised value of the property or the sum of the purchase price of the property and the total renovation costs.</t>
    </r>
  </si>
  <si>
    <r>
      <t xml:space="preserve">For a </t>
    </r>
    <r>
      <rPr>
        <b/>
        <sz val="12"/>
        <rFont val="Source Sans Pro Regular"/>
      </rPr>
      <t xml:space="preserve">refinance </t>
    </r>
    <r>
      <rPr>
        <sz val="12"/>
        <rFont val="Source Sans Pro Regular"/>
      </rPr>
      <t>transaction, the LTV ratio is determined by dividing the original loan amount by the “as completed” appraised value of the property.</t>
    </r>
  </si>
  <si>
    <t xml:space="preserve">Cash from/to the borrower (E6 minus E9 and E12) </t>
  </si>
  <si>
    <r>
      <rPr>
        <b/>
        <i/>
        <sz val="12"/>
        <rFont val="Source Sans Pro Regular"/>
      </rPr>
      <t>NOTE:</t>
    </r>
    <r>
      <rPr>
        <i/>
        <sz val="12"/>
        <rFont val="Source Sans Pro Regular"/>
      </rPr>
      <t xml:space="preserve"> This amount does not include reserves or other funds that may be required by the lender to be verified. The standard cash back allowance of the greater of 1% of the loan amount or $2,000 is permitted on limited cash-out refinance loans.</t>
    </r>
  </si>
  <si>
    <t>Finish</t>
  </si>
  <si>
    <t>© 2026 Fannie Mae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</si>
</sst>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7">
    <font>
      <sz val="11"/>
      <color theme="1"/>
      <name val="Aptos Narrow"/>
      <family val="2"/>
      <scheme val="minor"/>
    </font>
    <font>
      <sz val="11"/>
      <color theme="1"/>
      <name val="Aptos Narrow"/>
      <family val="2"/>
      <scheme val="minor"/>
    </font>
    <font>
      <sz val="10"/>
      <color rgb="FF000000"/>
      <name val="Arial"/>
      <family val="2"/>
    </font>
    <font>
      <sz val="10.5"/>
      <name val="Arial"/>
      <family val="2"/>
    </font>
    <font>
      <sz val="10"/>
      <color rgb="FF000000"/>
      <name val="Times New Roman"/>
      <family val="1"/>
    </font>
    <font>
      <b/>
      <sz val="10"/>
      <color rgb="FF000000"/>
      <name val="Times New Roman"/>
      <family val="1"/>
    </font>
    <font>
      <sz val="8"/>
      <name val="Arial"/>
      <family val="2"/>
    </font>
    <font>
      <b/>
      <sz val="12"/>
      <color rgb="FF000000"/>
      <name val="Source Sans Pro Regular"/>
    </font>
    <font>
      <sz val="12"/>
      <color theme="1"/>
      <name val="Source Sans Pro Regular"/>
    </font>
    <font>
      <vertAlign val="superscript"/>
      <sz val="12"/>
      <color theme="1"/>
      <name val="Source Sans Pro Regular"/>
    </font>
    <font>
      <b/>
      <sz val="22"/>
      <color theme="0"/>
      <name val="Source Sans Pro Regular"/>
    </font>
    <font>
      <b/>
      <sz val="12"/>
      <name val="Source Sans Pro Regular"/>
    </font>
    <font>
      <sz val="12"/>
      <name val="Source Sans Pro Regular"/>
    </font>
    <font>
      <b/>
      <sz val="16"/>
      <color theme="0"/>
      <name val="Source Sans Pro Regular"/>
    </font>
    <font>
      <sz val="16"/>
      <color theme="0"/>
      <name val="Source Sans Pro Regular"/>
    </font>
    <font>
      <sz val="12"/>
      <color rgb="FF000000"/>
      <name val="Source Sans Pro Regular"/>
    </font>
    <font>
      <i/>
      <sz val="12"/>
      <name val="Source Sans Pro Regular"/>
    </font>
    <font>
      <b/>
      <i/>
      <sz val="12"/>
      <name val="Source Sans Pro Regular"/>
    </font>
    <font>
      <b/>
      <sz val="16"/>
      <color rgb="FF085280"/>
      <name val="Source Sans Pro Regular"/>
    </font>
    <font>
      <sz val="10.5"/>
      <name val="Arial"/>
    </font>
    <font>
      <sz val="10"/>
      <color rgb="FF000000"/>
      <name val="Arial"/>
    </font>
    <font>
      <b/>
      <i/>
      <sz val="12"/>
      <color theme="1"/>
      <name val="Source Sans Pro Regular"/>
    </font>
    <font>
      <b/>
      <sz val="14"/>
      <color rgb="FF05314D"/>
      <name val="Source Sans Pro Regular"/>
    </font>
    <font>
      <sz val="12"/>
      <name val="Aptos Narrow"/>
      <family val="2"/>
      <scheme val="minor"/>
    </font>
    <font>
      <vertAlign val="superscript"/>
      <sz val="12"/>
      <name val="Source Sans Pro Regular"/>
    </font>
    <font>
      <sz val="12"/>
      <color theme="1"/>
      <name val="Aptos Narrow"/>
      <family val="2"/>
    </font>
    <font>
      <b/>
      <sz val="22"/>
      <color theme="0"/>
      <name val="Aptos Narrow"/>
      <family val="2"/>
    </font>
  </fonts>
  <fills count="6">
    <fill>
      <patternFill patternType="none"/>
    </fill>
    <fill>
      <patternFill patternType="gray125"/>
    </fill>
    <fill>
      <patternFill patternType="solid">
        <fgColor theme="0"/>
        <bgColor indexed="64"/>
      </patternFill>
    </fill>
    <fill>
      <patternFill patternType="solid">
        <fgColor rgb="FF05314D"/>
        <bgColor indexed="64"/>
      </patternFill>
    </fill>
    <fill>
      <patternFill patternType="solid">
        <fgColor rgb="FFEDEBE9"/>
        <bgColor indexed="64"/>
      </patternFill>
    </fill>
    <fill>
      <patternFill patternType="solid">
        <fgColor rgb="FFDAEAF7"/>
        <bgColor indexed="64"/>
      </patternFill>
    </fill>
  </fills>
  <borders count="63">
    <border>
      <left/>
      <right/>
      <top/>
      <bottom/>
      <diagonal/>
    </border>
    <border>
      <left/>
      <right style="thin">
        <color indexed="64"/>
      </right>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ck">
        <color rgb="FF000000"/>
      </bottom>
      <diagonal/>
    </border>
    <border>
      <left style="thin">
        <color indexed="64"/>
      </left>
      <right style="thin">
        <color indexed="64"/>
      </right>
      <top style="thin">
        <color indexed="64"/>
      </top>
      <bottom style="thick">
        <color indexed="64"/>
      </bottom>
      <diagonal/>
    </border>
    <border>
      <left/>
      <right style="thin">
        <color indexed="64"/>
      </right>
      <top/>
      <bottom style="thin">
        <color rgb="FF000000"/>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top/>
      <bottom/>
      <diagonal/>
    </border>
    <border>
      <left/>
      <right/>
      <top style="thick">
        <color rgb="FF000000"/>
      </top>
      <bottom style="thin">
        <color rgb="FF000000"/>
      </bottom>
      <diagonal/>
    </border>
    <border>
      <left/>
      <right/>
      <top style="thin">
        <color rgb="FF000000"/>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style="medium">
        <color indexed="64"/>
      </bottom>
      <diagonal/>
    </border>
    <border>
      <left/>
      <right style="medium">
        <color indexed="64"/>
      </right>
      <top/>
      <bottom style="thin">
        <color rgb="FF000000"/>
      </bottom>
      <diagonal/>
    </border>
    <border>
      <left style="medium">
        <color indexed="64"/>
      </left>
      <right style="medium">
        <color indexed="64"/>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thin">
        <color indexed="64"/>
      </left>
      <right style="medium">
        <color indexed="64"/>
      </right>
      <top/>
      <bottom style="thin">
        <color indexed="64"/>
      </bottom>
      <diagonal/>
    </border>
    <border>
      <left style="medium">
        <color indexed="64"/>
      </left>
      <right/>
      <top style="thin">
        <color rgb="FF000000"/>
      </top>
      <bottom style="thick">
        <color rgb="FF000000"/>
      </bottom>
      <diagonal/>
    </border>
    <border>
      <left style="thin">
        <color indexed="64"/>
      </left>
      <right style="medium">
        <color indexed="64"/>
      </right>
      <top style="thin">
        <color indexed="64"/>
      </top>
      <bottom style="thick">
        <color indexed="64"/>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medium">
        <color indexed="64"/>
      </left>
      <right/>
      <top style="thick">
        <color rgb="FF000000"/>
      </top>
      <bottom style="thin">
        <color rgb="FF000000"/>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rgb="FF000000"/>
      </top>
      <bottom style="thin">
        <color rgb="FF000000"/>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0" fillId="0" borderId="0" xfId="0" applyAlignment="1">
      <alignment horizontal="left" vertical="top"/>
    </xf>
    <xf numFmtId="0" fontId="0" fillId="0" borderId="0" xfId="0" applyAlignment="1">
      <alignment horizontal="left" vertical="center"/>
    </xf>
    <xf numFmtId="0" fontId="4" fillId="0" borderId="0" xfId="0" applyFont="1" applyAlignment="1">
      <alignment horizontal="left" vertical="top"/>
    </xf>
    <xf numFmtId="0" fontId="5" fillId="0" borderId="0" xfId="0" applyFont="1" applyAlignment="1">
      <alignment horizontal="left" vertical="top"/>
    </xf>
    <xf numFmtId="44" fontId="2" fillId="0" borderId="0" xfId="1" applyFont="1" applyBorder="1" applyAlignment="1">
      <alignment horizontal="left" vertical="center" wrapText="1"/>
    </xf>
    <xf numFmtId="44" fontId="2" fillId="0" borderId="1" xfId="1" applyFont="1" applyBorder="1" applyAlignment="1">
      <alignment horizontal="left" vertical="center" wrapText="1"/>
    </xf>
    <xf numFmtId="44" fontId="2" fillId="0" borderId="0" xfId="0" applyNumberFormat="1" applyFont="1" applyAlignment="1">
      <alignment horizontal="left" wrapText="1"/>
    </xf>
    <xf numFmtId="44" fontId="2" fillId="0" borderId="1" xfId="0" applyNumberFormat="1" applyFont="1" applyBorder="1" applyAlignment="1">
      <alignment horizontal="left"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wrapText="1"/>
    </xf>
    <xf numFmtId="0" fontId="6" fillId="0" borderId="0" xfId="0" applyFont="1"/>
    <xf numFmtId="44" fontId="0" fillId="0" borderId="0" xfId="0" applyNumberFormat="1" applyAlignment="1">
      <alignment horizontal="right" vertical="center"/>
    </xf>
    <xf numFmtId="0" fontId="0" fillId="0" borderId="1" xfId="0" applyBorder="1" applyAlignment="1">
      <alignment horizontal="left" vertical="top"/>
    </xf>
    <xf numFmtId="49" fontId="12" fillId="0" borderId="34" xfId="0" applyNumberFormat="1" applyFont="1" applyBorder="1" applyAlignment="1" applyProtection="1">
      <alignment horizontal="center" vertical="center" wrapText="1"/>
      <protection locked="0"/>
    </xf>
    <xf numFmtId="49" fontId="15" fillId="0" borderId="35" xfId="0" applyNumberFormat="1" applyFont="1" applyBorder="1" applyAlignment="1" applyProtection="1">
      <alignment horizontal="center" vertical="center" wrapText="1"/>
      <protection locked="0"/>
    </xf>
    <xf numFmtId="0" fontId="15" fillId="0" borderId="35" xfId="0" applyFont="1" applyBorder="1" applyAlignment="1" applyProtection="1">
      <alignment horizontal="center" vertical="center" wrapText="1"/>
      <protection locked="0"/>
    </xf>
    <xf numFmtId="44" fontId="15" fillId="0" borderId="34" xfId="1" applyFont="1" applyBorder="1" applyAlignment="1" applyProtection="1">
      <alignment horizontal="center" vertical="center" wrapText="1"/>
      <protection locked="0"/>
    </xf>
    <xf numFmtId="44" fontId="15" fillId="0" borderId="35" xfId="1" applyFont="1" applyBorder="1" applyAlignment="1" applyProtection="1">
      <alignment horizontal="center" vertical="center" wrapText="1"/>
      <protection locked="0"/>
    </xf>
    <xf numFmtId="44" fontId="15" fillId="0" borderId="37" xfId="1" applyFont="1" applyBorder="1" applyAlignment="1" applyProtection="1">
      <alignment horizontal="center" vertical="center" wrapText="1"/>
      <protection locked="0"/>
    </xf>
    <xf numFmtId="44" fontId="15" fillId="4" borderId="36" xfId="1" applyFont="1" applyFill="1" applyBorder="1" applyAlignment="1" applyProtection="1">
      <alignment horizontal="center" vertical="center" wrapText="1"/>
    </xf>
    <xf numFmtId="44" fontId="12" fillId="0" borderId="31" xfId="0" applyNumberFormat="1" applyFont="1" applyBorder="1" applyAlignment="1" applyProtection="1">
      <alignment horizontal="left" vertical="center" wrapText="1"/>
      <protection locked="0"/>
    </xf>
    <xf numFmtId="44" fontId="20" fillId="0" borderId="1" xfId="1" applyFont="1" applyBorder="1" applyAlignment="1">
      <alignment horizontal="left" vertical="center" wrapText="1"/>
    </xf>
    <xf numFmtId="44" fontId="20" fillId="0" borderId="0" xfId="1" applyFont="1" applyAlignment="1">
      <alignment horizontal="left" vertical="center" wrapText="1"/>
    </xf>
    <xf numFmtId="0" fontId="19" fillId="0" borderId="0" xfId="0" applyFont="1" applyAlignment="1">
      <alignment vertical="top" wrapText="1"/>
    </xf>
    <xf numFmtId="0" fontId="0" fillId="3" borderId="17" xfId="0" applyFill="1" applyBorder="1" applyAlignment="1">
      <alignment vertical="top" wrapText="1"/>
    </xf>
    <xf numFmtId="0" fontId="0" fillId="3" borderId="18" xfId="0" applyFill="1" applyBorder="1" applyAlignment="1">
      <alignment vertical="top" wrapText="1"/>
    </xf>
    <xf numFmtId="0" fontId="0" fillId="3" borderId="19" xfId="0" applyFill="1" applyBorder="1" applyAlignment="1">
      <alignment horizontal="center" vertical="top" wrapText="1"/>
    </xf>
    <xf numFmtId="0" fontId="22" fillId="2" borderId="26" xfId="0" applyFont="1" applyFill="1" applyBorder="1" applyAlignment="1">
      <alignment horizontal="center" vertical="center" wrapText="1"/>
    </xf>
    <xf numFmtId="0" fontId="8" fillId="0" borderId="4" xfId="0" applyFont="1" applyBorder="1" applyAlignment="1">
      <alignment horizontal="center" vertical="center" wrapText="1"/>
    </xf>
    <xf numFmtId="44" fontId="15" fillId="0" borderId="42" xfId="1" applyFont="1" applyBorder="1" applyAlignment="1" applyProtection="1">
      <alignment horizontal="center" vertical="center" wrapText="1"/>
      <protection locked="0"/>
    </xf>
    <xf numFmtId="44" fontId="15" fillId="0" borderId="36" xfId="1" applyFont="1" applyBorder="1" applyAlignment="1" applyProtection="1">
      <alignment horizontal="center" vertical="center" wrapText="1"/>
      <protection locked="0"/>
    </xf>
    <xf numFmtId="0" fontId="12" fillId="2" borderId="4" xfId="0" applyFont="1" applyFill="1" applyBorder="1" applyAlignment="1">
      <alignment horizontal="center" vertical="center" wrapText="1"/>
    </xf>
    <xf numFmtId="9" fontId="7" fillId="4" borderId="35" xfId="0" applyNumberFormat="1" applyFont="1" applyFill="1" applyBorder="1" applyAlignment="1" applyProtection="1">
      <alignment horizontal="center" vertical="center" wrapText="1"/>
      <protection hidden="1"/>
    </xf>
    <xf numFmtId="44" fontId="15" fillId="4" borderId="36" xfId="1" applyFont="1" applyFill="1" applyBorder="1" applyAlignment="1" applyProtection="1">
      <alignment horizontal="center" vertical="center" wrapText="1"/>
      <protection hidden="1"/>
    </xf>
    <xf numFmtId="44" fontId="15" fillId="4" borderId="42" xfId="1" applyFont="1" applyFill="1" applyBorder="1" applyAlignment="1" applyProtection="1">
      <alignment horizontal="center" vertical="center" wrapText="1"/>
      <protection hidden="1"/>
    </xf>
    <xf numFmtId="44" fontId="15" fillId="4" borderId="35" xfId="1" applyFont="1" applyFill="1" applyBorder="1" applyAlignment="1" applyProtection="1">
      <alignment horizontal="center" vertical="center" wrapText="1"/>
      <protection hidden="1"/>
    </xf>
    <xf numFmtId="44" fontId="12" fillId="4" borderId="34" xfId="1" applyFont="1" applyFill="1" applyBorder="1" applyAlignment="1" applyProtection="1">
      <alignment horizontal="center" vertical="center" wrapText="1"/>
      <protection hidden="1"/>
    </xf>
    <xf numFmtId="44" fontId="7" fillId="4" borderId="40" xfId="1" applyFont="1" applyFill="1" applyBorder="1" applyAlignment="1" applyProtection="1">
      <alignment horizontal="center" vertical="center" wrapText="1"/>
      <protection hidden="1"/>
    </xf>
    <xf numFmtId="44" fontId="12" fillId="4" borderId="51" xfId="0" applyNumberFormat="1" applyFont="1" applyFill="1" applyBorder="1" applyAlignment="1" applyProtection="1">
      <alignment horizontal="left" vertical="center" wrapText="1"/>
      <protection hidden="1"/>
    </xf>
    <xf numFmtId="44" fontId="7" fillId="4" borderId="36" xfId="1" applyFont="1" applyFill="1" applyBorder="1" applyAlignment="1" applyProtection="1">
      <alignment horizontal="center" vertical="center" wrapText="1"/>
      <protection hidden="1"/>
    </xf>
    <xf numFmtId="44" fontId="15" fillId="4" borderId="39" xfId="1" applyFont="1" applyFill="1" applyBorder="1" applyAlignment="1" applyProtection="1">
      <alignment horizontal="center" vertical="center" wrapText="1"/>
      <protection hidden="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3"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2" fillId="4" borderId="20" xfId="0" applyFont="1" applyFill="1" applyBorder="1" applyAlignment="1">
      <alignment vertical="center" wrapText="1"/>
    </xf>
    <xf numFmtId="0" fontId="12" fillId="4" borderId="0" xfId="0" applyFont="1" applyFill="1" applyAlignment="1">
      <alignment vertical="center" wrapText="1"/>
    </xf>
    <xf numFmtId="0" fontId="12" fillId="4" borderId="21" xfId="0" applyFont="1" applyFill="1" applyBorder="1" applyAlignment="1">
      <alignment vertical="center" wrapText="1"/>
    </xf>
    <xf numFmtId="0" fontId="12" fillId="0" borderId="52" xfId="0" applyFont="1" applyBorder="1" applyAlignment="1" applyProtection="1">
      <alignment horizontal="right" vertical="center" wrapText="1" indent="1"/>
      <protection locked="0"/>
    </xf>
    <xf numFmtId="0" fontId="12" fillId="0" borderId="2" xfId="0" applyFont="1" applyBorder="1" applyAlignment="1" applyProtection="1">
      <alignment horizontal="right" vertical="center" wrapText="1" indent="1"/>
      <protection locked="0"/>
    </xf>
    <xf numFmtId="0" fontId="15" fillId="0" borderId="16" xfId="0" applyFont="1" applyBorder="1" applyAlignment="1" applyProtection="1">
      <alignment horizontal="left" vertical="center" wrapText="1"/>
      <protection locked="0"/>
    </xf>
    <xf numFmtId="0" fontId="15" fillId="0" borderId="53" xfId="0" applyFont="1" applyBorder="1" applyAlignment="1" applyProtection="1">
      <alignment horizontal="left" vertical="center" wrapText="1"/>
      <protection locked="0"/>
    </xf>
    <xf numFmtId="0" fontId="8" fillId="0" borderId="9" xfId="0" applyFont="1" applyBorder="1" applyAlignment="1">
      <alignment horizontal="center" vertical="center" wrapText="1"/>
    </xf>
    <xf numFmtId="0" fontId="0" fillId="0" borderId="62" xfId="0" applyBorder="1" applyAlignment="1">
      <alignment horizontal="center" vertical="center" wrapText="1"/>
    </xf>
    <xf numFmtId="0" fontId="12" fillId="0" borderId="54" xfId="0" applyFont="1" applyBorder="1" applyAlignment="1" applyProtection="1">
      <alignment horizontal="right" vertical="center" wrapText="1" indent="1"/>
      <protection locked="0"/>
    </xf>
    <xf numFmtId="0" fontId="12" fillId="0" borderId="5" xfId="0" applyFont="1" applyBorder="1" applyAlignment="1" applyProtection="1">
      <alignment horizontal="right" vertical="center" wrapText="1" indent="1"/>
      <protection locked="0"/>
    </xf>
    <xf numFmtId="14" fontId="15" fillId="0" borderId="6" xfId="0" applyNumberFormat="1" applyFont="1" applyBorder="1" applyAlignment="1" applyProtection="1">
      <alignment horizontal="left" vertical="center" wrapText="1"/>
      <protection locked="0"/>
    </xf>
    <xf numFmtId="14" fontId="15" fillId="0" borderId="55" xfId="0" applyNumberFormat="1" applyFont="1" applyBorder="1" applyAlignment="1" applyProtection="1">
      <alignment horizontal="left" vertical="center" wrapText="1"/>
      <protection locked="0"/>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8" fillId="0" borderId="4" xfId="0" applyFont="1" applyBorder="1" applyAlignment="1">
      <alignment horizontal="center" vertical="center" wrapText="1"/>
    </xf>
    <xf numFmtId="9" fontId="8" fillId="0" borderId="4" xfId="0" applyNumberFormat="1" applyFont="1" applyBorder="1" applyAlignment="1">
      <alignment horizontal="center" vertical="center" wrapText="1"/>
    </xf>
    <xf numFmtId="0" fontId="22" fillId="2" borderId="25" xfId="0" applyFont="1" applyFill="1" applyBorder="1" applyAlignment="1">
      <alignment horizontal="center" vertical="center" wrapText="1"/>
    </xf>
    <xf numFmtId="0" fontId="22" fillId="2" borderId="26"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2" fillId="2"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6" xfId="0" applyFont="1" applyBorder="1" applyAlignment="1">
      <alignment horizontal="left" vertical="center" wrapText="1"/>
    </xf>
    <xf numFmtId="0" fontId="12" fillId="0" borderId="14" xfId="0" applyFont="1" applyBorder="1" applyAlignment="1">
      <alignment horizontal="left" vertical="center" wrapText="1"/>
    </xf>
    <xf numFmtId="0" fontId="12" fillId="0" borderId="28" xfId="0" applyFont="1" applyBorder="1" applyAlignment="1">
      <alignment horizontal="left" vertical="center" wrapText="1"/>
    </xf>
    <xf numFmtId="0" fontId="12" fillId="0" borderId="8" xfId="0" applyFont="1" applyBorder="1" applyAlignment="1">
      <alignment horizontal="left" vertical="center" wrapText="1"/>
    </xf>
    <xf numFmtId="0" fontId="12"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52"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8" fillId="5" borderId="43" xfId="0" applyFont="1" applyFill="1" applyBorder="1" applyAlignment="1">
      <alignment horizontal="center" vertical="center" wrapText="1"/>
    </xf>
    <xf numFmtId="0" fontId="18" fillId="5" borderId="32"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8" fillId="5" borderId="20"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0" fontId="18" fillId="5" borderId="21" xfId="0" applyFont="1" applyFill="1"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44" fontId="15" fillId="4" borderId="36" xfId="2" applyNumberFormat="1" applyFont="1" applyFill="1" applyBorder="1" applyAlignment="1" applyProtection="1">
      <alignment horizontal="center" vertical="center" wrapText="1"/>
      <protection hidden="1"/>
    </xf>
    <xf numFmtId="44" fontId="15" fillId="4" borderId="37" xfId="2" applyNumberFormat="1" applyFont="1" applyFill="1" applyBorder="1" applyAlignment="1" applyProtection="1">
      <alignment horizontal="center" vertical="center" wrapText="1"/>
      <protection hidden="1"/>
    </xf>
    <xf numFmtId="0" fontId="15" fillId="0" borderId="56" xfId="0" applyFont="1" applyBorder="1" applyAlignment="1">
      <alignment horizontal="left" vertical="center" wrapText="1"/>
    </xf>
    <xf numFmtId="0" fontId="15" fillId="0" borderId="10" xfId="0" applyFont="1" applyBorder="1" applyAlignment="1">
      <alignment horizontal="left" vertical="center" wrapText="1"/>
    </xf>
    <xf numFmtId="0" fontId="0" fillId="0" borderId="20" xfId="0" applyBorder="1" applyAlignment="1">
      <alignment vertical="center" wrapText="1"/>
    </xf>
    <xf numFmtId="0" fontId="0" fillId="0" borderId="1" xfId="0" applyBorder="1" applyAlignment="1">
      <alignment vertical="center" wrapText="1"/>
    </xf>
    <xf numFmtId="0" fontId="0" fillId="0" borderId="22" xfId="0" applyBorder="1" applyAlignment="1">
      <alignment vertical="center" wrapText="1"/>
    </xf>
    <xf numFmtId="0" fontId="0" fillId="0" borderId="60" xfId="0" applyBorder="1" applyAlignment="1">
      <alignment vertical="center" wrapText="1"/>
    </xf>
    <xf numFmtId="0" fontId="12" fillId="0" borderId="57" xfId="0" applyFont="1" applyBorder="1" applyAlignment="1">
      <alignment horizontal="left" vertical="center" wrapText="1" indent="6"/>
    </xf>
    <xf numFmtId="0" fontId="12" fillId="0" borderId="3" xfId="0" applyFont="1" applyBorder="1" applyAlignment="1">
      <alignment horizontal="left" vertical="center" wrapText="1" indent="6"/>
    </xf>
    <xf numFmtId="0" fontId="12" fillId="0" borderId="61" xfId="0" applyFont="1" applyBorder="1" applyAlignment="1">
      <alignment horizontal="left" vertical="center" wrapText="1" indent="6"/>
    </xf>
    <xf numFmtId="0" fontId="12" fillId="0" borderId="52" xfId="0" applyFont="1" applyBorder="1" applyAlignment="1">
      <alignment horizontal="left" vertical="center" wrapText="1" indent="6"/>
    </xf>
    <xf numFmtId="0" fontId="12" fillId="0" borderId="2" xfId="0" applyFont="1" applyBorder="1" applyAlignment="1">
      <alignment horizontal="left" vertical="center" wrapText="1" indent="6"/>
    </xf>
    <xf numFmtId="0" fontId="12" fillId="0" borderId="41" xfId="0" applyFont="1" applyBorder="1" applyAlignment="1">
      <alignment horizontal="left" vertical="center" wrapText="1"/>
    </xf>
    <xf numFmtId="0" fontId="12" fillId="0" borderId="57" xfId="0" applyFont="1" applyBorder="1" applyAlignment="1">
      <alignment vertical="center" wrapText="1"/>
    </xf>
    <xf numFmtId="0" fontId="12" fillId="0" borderId="3" xfId="0" applyFont="1" applyBorder="1" applyAlignment="1">
      <alignment vertical="center" wrapText="1"/>
    </xf>
    <xf numFmtId="0" fontId="12" fillId="0" borderId="57" xfId="0" applyFont="1" applyBorder="1" applyAlignment="1">
      <alignment horizontal="left" vertical="center" wrapText="1"/>
    </xf>
    <xf numFmtId="0" fontId="12" fillId="0" borderId="3" xfId="0" applyFont="1" applyBorder="1" applyAlignment="1">
      <alignment horizontal="left" vertical="center" wrapText="1"/>
    </xf>
    <xf numFmtId="0" fontId="18" fillId="5" borderId="45" xfId="0" applyFont="1" applyFill="1" applyBorder="1" applyAlignment="1">
      <alignment horizontal="center" vertical="center" wrapText="1"/>
    </xf>
    <xf numFmtId="0" fontId="18" fillId="5" borderId="46"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18" fillId="5" borderId="49"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5" fillId="0" borderId="52" xfId="0" applyFont="1" applyBorder="1" applyAlignment="1">
      <alignment vertical="center" wrapText="1"/>
    </xf>
    <xf numFmtId="0" fontId="15" fillId="0" borderId="2" xfId="0" applyFont="1" applyBorder="1" applyAlignment="1">
      <alignment vertical="center" wrapText="1"/>
    </xf>
    <xf numFmtId="0" fontId="15" fillId="0" borderId="57" xfId="0" applyFont="1" applyBorder="1" applyAlignment="1">
      <alignment vertical="center" wrapText="1"/>
    </xf>
    <xf numFmtId="0" fontId="15" fillId="0" borderId="3" xfId="0" applyFont="1" applyBorder="1" applyAlignment="1">
      <alignment vertical="center" wrapText="1"/>
    </xf>
    <xf numFmtId="0" fontId="12" fillId="0" borderId="54" xfId="0" applyFont="1" applyBorder="1" applyAlignment="1">
      <alignment vertical="center" wrapText="1"/>
    </xf>
    <xf numFmtId="0" fontId="12" fillId="0" borderId="5" xfId="0" applyFont="1" applyBorder="1" applyAlignment="1">
      <alignment vertical="center" wrapText="1"/>
    </xf>
    <xf numFmtId="0" fontId="12" fillId="0" borderId="56" xfId="0" applyFont="1" applyBorder="1" applyAlignment="1">
      <alignment vertical="center" wrapText="1"/>
    </xf>
    <xf numFmtId="0" fontId="12" fillId="0" borderId="14" xfId="0" applyFont="1" applyBorder="1" applyAlignment="1">
      <alignment vertical="center" wrapText="1"/>
    </xf>
    <xf numFmtId="44" fontId="7" fillId="4" borderId="39" xfId="1" applyFont="1" applyFill="1" applyBorder="1" applyAlignment="1" applyProtection="1">
      <alignment horizontal="center" vertical="center" wrapText="1"/>
      <protection hidden="1"/>
    </xf>
    <xf numFmtId="44" fontId="7" fillId="4" borderId="37" xfId="1" applyFont="1" applyFill="1" applyBorder="1" applyAlignment="1" applyProtection="1">
      <alignment horizontal="center" vertical="center" wrapText="1"/>
      <protection hidden="1"/>
    </xf>
    <xf numFmtId="44" fontId="7" fillId="4" borderId="42" xfId="1" applyFont="1" applyFill="1" applyBorder="1" applyAlignment="1" applyProtection="1">
      <alignment horizontal="center" vertical="center" wrapText="1"/>
      <protection hidden="1"/>
    </xf>
    <xf numFmtId="0" fontId="12" fillId="0" borderId="20" xfId="0" applyFont="1" applyBorder="1" applyAlignment="1">
      <alignment horizontal="left" vertical="center" indent="6"/>
    </xf>
    <xf numFmtId="0" fontId="12" fillId="0" borderId="0" xfId="0" applyFont="1" applyAlignment="1">
      <alignment horizontal="left" vertical="center" indent="6"/>
    </xf>
    <xf numFmtId="0" fontId="12" fillId="0" borderId="29" xfId="0" applyFont="1" applyBorder="1" applyAlignment="1">
      <alignment horizontal="left" vertical="center" indent="6"/>
    </xf>
    <xf numFmtId="0" fontId="12" fillId="0" borderId="15" xfId="0" applyFont="1" applyBorder="1" applyAlignment="1">
      <alignment horizontal="left" vertical="center" indent="6"/>
    </xf>
    <xf numFmtId="0" fontId="18" fillId="5" borderId="58"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2" fillId="0" borderId="0" xfId="0" applyFont="1" applyAlignment="1">
      <alignment horizontal="left" vertical="top" wrapText="1"/>
    </xf>
    <xf numFmtId="0" fontId="13" fillId="3" borderId="23"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1" fillId="4" borderId="44" xfId="0" applyFont="1" applyFill="1" applyBorder="1" applyAlignment="1">
      <alignment horizontal="center" vertical="center" wrapText="1"/>
    </xf>
    <xf numFmtId="0" fontId="12" fillId="0" borderId="20" xfId="0" applyFont="1" applyBorder="1" applyAlignment="1">
      <alignment horizontal="left" vertical="center" wrapText="1" indent="6"/>
    </xf>
    <xf numFmtId="0" fontId="12" fillId="0" borderId="0" xfId="0" applyFont="1" applyAlignment="1">
      <alignment horizontal="left" vertical="center" wrapText="1" indent="6"/>
    </xf>
    <xf numFmtId="0" fontId="12" fillId="0" borderId="29" xfId="0" applyFont="1" applyBorder="1" applyAlignment="1">
      <alignment horizontal="left" vertical="center" wrapText="1" indent="6"/>
    </xf>
    <xf numFmtId="0" fontId="12" fillId="0" borderId="15" xfId="0" applyFont="1" applyBorder="1" applyAlignment="1">
      <alignment horizontal="left" vertical="center" wrapText="1" indent="6"/>
    </xf>
    <xf numFmtId="0" fontId="12" fillId="0" borderId="30" xfId="0" applyFont="1" applyBorder="1" applyAlignment="1">
      <alignment horizontal="left" vertical="center" wrapText="1" indent="6"/>
    </xf>
    <xf numFmtId="10" fontId="7" fillId="4" borderId="39" xfId="2" applyNumberFormat="1" applyFont="1" applyFill="1" applyBorder="1" applyAlignment="1" applyProtection="1">
      <alignment horizontal="center" vertical="center" wrapText="1"/>
      <protection hidden="1"/>
    </xf>
    <xf numFmtId="10" fontId="7" fillId="4" borderId="37" xfId="2" applyNumberFormat="1" applyFont="1" applyFill="1" applyBorder="1" applyAlignment="1" applyProtection="1">
      <alignment horizontal="center" vertical="center" wrapText="1"/>
      <protection hidden="1"/>
    </xf>
    <xf numFmtId="10" fontId="7" fillId="4" borderId="59" xfId="2" applyNumberFormat="1" applyFont="1" applyFill="1" applyBorder="1" applyAlignment="1" applyProtection="1">
      <alignment horizontal="center" vertical="center" wrapText="1"/>
      <protection hidden="1"/>
    </xf>
    <xf numFmtId="0" fontId="3" fillId="0" borderId="0" xfId="0" applyFont="1" applyAlignment="1">
      <alignment horizontal="left" vertical="top" wrapText="1"/>
    </xf>
    <xf numFmtId="44" fontId="7" fillId="4" borderId="38" xfId="1" applyFont="1" applyFill="1" applyBorder="1" applyAlignment="1" applyProtection="1">
      <alignment horizontal="center" vertical="center" wrapText="1"/>
      <protection hidden="1"/>
    </xf>
    <xf numFmtId="0" fontId="16" fillId="0" borderId="20" xfId="0" applyFont="1" applyBorder="1" applyAlignment="1">
      <alignment horizontal="left" vertical="center" wrapText="1"/>
    </xf>
    <xf numFmtId="0" fontId="12" fillId="0" borderId="0" xfId="0" applyFont="1" applyAlignment="1">
      <alignment horizontal="left" vertical="center" wrapText="1"/>
    </xf>
    <xf numFmtId="0" fontId="12" fillId="0" borderId="56" xfId="0" applyFont="1" applyBorder="1" applyAlignment="1">
      <alignment horizontal="left" vertical="center" wrapText="1" indent="1"/>
    </xf>
    <xf numFmtId="0" fontId="12" fillId="0" borderId="14" xfId="0" applyFont="1" applyBorder="1" applyAlignment="1">
      <alignment horizontal="left" vertical="center" wrapText="1" indent="1"/>
    </xf>
    <xf numFmtId="0" fontId="6" fillId="0" borderId="0" xfId="0" applyFont="1" applyAlignment="1">
      <alignment horizontal="left" vertical="top" wrapText="1"/>
    </xf>
    <xf numFmtId="0" fontId="0" fillId="0" borderId="0" xfId="0"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100793</xdr:colOff>
      <xdr:row>0</xdr:row>
      <xdr:rowOff>191946</xdr:rowOff>
    </xdr:from>
    <xdr:to>
      <xdr:col>1</xdr:col>
      <xdr:colOff>553962</xdr:colOff>
      <xdr:row>1</xdr:row>
      <xdr:rowOff>62088</xdr:rowOff>
    </xdr:to>
    <xdr:pic>
      <xdr:nvPicPr>
        <xdr:cNvPr id="12" name="Picture 3">
          <a:extLst>
            <a:ext uri="{FF2B5EF4-FFF2-40B4-BE49-F238E27FC236}">
              <a16:creationId xmlns:a16="http://schemas.microsoft.com/office/drawing/2014/main" id="{C442F01C-F3D9-5DD5-B388-FC68F1EBBF5E}"/>
            </a:ext>
          </a:extLst>
        </xdr:cNvPr>
        <xdr:cNvPicPr>
          <a:picLocks noChangeAspect="1"/>
        </xdr:cNvPicPr>
      </xdr:nvPicPr>
      <xdr:blipFill>
        <a:blip xmlns:r="http://schemas.openxmlformats.org/officeDocument/2006/relationships" r:embed="rId1"/>
        <a:stretch>
          <a:fillRect/>
        </a:stretch>
      </xdr:blipFill>
      <xdr:spPr>
        <a:xfrm>
          <a:off x="100793" y="191946"/>
          <a:ext cx="3043969" cy="5813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893C9-EADB-46A1-A79A-B7E231EB8814}">
  <dimension ref="A1:E102"/>
  <sheetViews>
    <sheetView showGridLines="0" tabSelected="1" zoomScaleNormal="100" workbookViewId="0">
      <selection activeCell="E33" sqref="E33"/>
    </sheetView>
  </sheetViews>
  <sheetFormatPr defaultColWidth="8.7109375" defaultRowHeight="15"/>
  <cols>
    <col min="1" max="1" width="37.140625" style="1" customWidth="1"/>
    <col min="2" max="2" width="15" style="1" customWidth="1"/>
    <col min="3" max="3" width="21.85546875" style="1" customWidth="1"/>
    <col min="4" max="4" width="20.85546875" style="1" customWidth="1"/>
    <col min="5" max="5" width="20.5703125" style="14" customWidth="1"/>
    <col min="6" max="16384" width="8.7109375" style="1"/>
  </cols>
  <sheetData>
    <row r="1" spans="1:5" ht="56.1" customHeight="1">
      <c r="A1" s="26"/>
      <c r="B1" s="27"/>
      <c r="C1" s="27"/>
      <c r="D1" s="27"/>
      <c r="E1" s="28"/>
    </row>
    <row r="2" spans="1:5" ht="57" customHeight="1" thickBot="1">
      <c r="A2" s="43" t="s">
        <v>0</v>
      </c>
      <c r="B2" s="44"/>
      <c r="C2" s="44"/>
      <c r="D2" s="44"/>
      <c r="E2" s="45"/>
    </row>
    <row r="3" spans="1:5" ht="133.5" customHeight="1" thickBot="1">
      <c r="A3" s="49" t="s">
        <v>1</v>
      </c>
      <c r="B3" s="50"/>
      <c r="C3" s="50"/>
      <c r="D3" s="50"/>
      <c r="E3" s="51"/>
    </row>
    <row r="4" spans="1:5" ht="35.1" customHeight="1">
      <c r="A4" s="66" t="s">
        <v>2</v>
      </c>
      <c r="B4" s="67"/>
      <c r="C4" s="29" t="s">
        <v>3</v>
      </c>
      <c r="D4" s="62" t="s">
        <v>4</v>
      </c>
      <c r="E4" s="63"/>
    </row>
    <row r="5" spans="1:5" ht="35.1" customHeight="1">
      <c r="A5" s="71" t="s">
        <v>5</v>
      </c>
      <c r="B5" s="72"/>
      <c r="C5" s="33" t="s">
        <v>6</v>
      </c>
      <c r="D5" s="73" t="s">
        <v>7</v>
      </c>
      <c r="E5" s="73"/>
    </row>
    <row r="6" spans="1:5" ht="35.1" customHeight="1">
      <c r="A6" s="64" t="s">
        <v>8</v>
      </c>
      <c r="B6" s="64"/>
      <c r="C6" s="30" t="s">
        <v>6</v>
      </c>
      <c r="D6" s="64" t="s">
        <v>9</v>
      </c>
      <c r="E6" s="64"/>
    </row>
    <row r="7" spans="1:5" ht="35.1" customHeight="1">
      <c r="A7" s="56" t="s">
        <v>10</v>
      </c>
      <c r="B7" s="57"/>
      <c r="C7" s="30" t="s">
        <v>6</v>
      </c>
      <c r="D7" s="56" t="s">
        <v>11</v>
      </c>
      <c r="E7" s="57"/>
    </row>
    <row r="8" spans="1:5" ht="35.1" customHeight="1">
      <c r="A8" s="64" t="s">
        <v>12</v>
      </c>
      <c r="B8" s="64"/>
      <c r="C8" s="30" t="s">
        <v>6</v>
      </c>
      <c r="D8" s="65" t="s">
        <v>11</v>
      </c>
      <c r="E8" s="64"/>
    </row>
    <row r="9" spans="1:5" ht="35.1" customHeight="1">
      <c r="A9" s="64" t="s">
        <v>13</v>
      </c>
      <c r="B9" s="64"/>
      <c r="C9" s="30" t="s">
        <v>14</v>
      </c>
      <c r="D9" s="65" t="s">
        <v>15</v>
      </c>
      <c r="E9" s="64"/>
    </row>
    <row r="10" spans="1:5" ht="35.1" customHeight="1">
      <c r="A10" s="64" t="s">
        <v>13</v>
      </c>
      <c r="B10" s="64"/>
      <c r="C10" s="30" t="s">
        <v>16</v>
      </c>
      <c r="D10" s="65" t="s">
        <v>17</v>
      </c>
      <c r="E10" s="64"/>
    </row>
    <row r="11" spans="1:5" ht="35.1" customHeight="1" thickBot="1">
      <c r="A11" s="68" t="s">
        <v>18</v>
      </c>
      <c r="B11" s="69"/>
      <c r="C11" s="69"/>
      <c r="D11" s="69"/>
      <c r="E11" s="70"/>
    </row>
    <row r="12" spans="1:5" ht="21" thickBot="1">
      <c r="A12" s="46" t="s">
        <v>19</v>
      </c>
      <c r="B12" s="47"/>
      <c r="C12" s="47"/>
      <c r="D12" s="47"/>
      <c r="E12" s="48"/>
    </row>
    <row r="13" spans="1:5" ht="35.1" customHeight="1">
      <c r="A13" s="52" t="s">
        <v>20</v>
      </c>
      <c r="B13" s="53"/>
      <c r="C13" s="54"/>
      <c r="D13" s="54"/>
      <c r="E13" s="55"/>
    </row>
    <row r="14" spans="1:5" ht="35.1" customHeight="1" thickBot="1">
      <c r="A14" s="58" t="s">
        <v>21</v>
      </c>
      <c r="B14" s="59"/>
      <c r="C14" s="60"/>
      <c r="D14" s="60"/>
      <c r="E14" s="61"/>
    </row>
    <row r="15" spans="1:5" ht="35.1" customHeight="1" thickTop="1" thickBot="1">
      <c r="A15" s="87" t="s">
        <v>22</v>
      </c>
      <c r="B15" s="88"/>
      <c r="C15" s="88"/>
      <c r="D15" s="88"/>
      <c r="E15" s="89"/>
    </row>
    <row r="16" spans="1:5" ht="35.1" customHeight="1">
      <c r="A16" s="76" t="s">
        <v>23</v>
      </c>
      <c r="B16" s="77"/>
      <c r="C16" s="82" t="s">
        <v>3</v>
      </c>
      <c r="D16" s="83"/>
      <c r="E16" s="15" t="s">
        <v>14</v>
      </c>
    </row>
    <row r="17" spans="1:5" ht="35.1" customHeight="1">
      <c r="A17" s="78"/>
      <c r="B17" s="79"/>
      <c r="C17" s="82" t="s">
        <v>24</v>
      </c>
      <c r="D17" s="83"/>
      <c r="E17" s="16" t="s">
        <v>25</v>
      </c>
    </row>
    <row r="18" spans="1:5" ht="35.1" customHeight="1">
      <c r="A18" s="78"/>
      <c r="B18" s="79"/>
      <c r="C18" s="82" t="s">
        <v>26</v>
      </c>
      <c r="D18" s="83"/>
      <c r="E18" s="16" t="s">
        <v>27</v>
      </c>
    </row>
    <row r="19" spans="1:5" ht="35.1" customHeight="1">
      <c r="A19" s="78"/>
      <c r="B19" s="79"/>
      <c r="C19" s="82" t="s">
        <v>28</v>
      </c>
      <c r="D19" s="83"/>
      <c r="E19" s="16" t="s">
        <v>29</v>
      </c>
    </row>
    <row r="20" spans="1:5" ht="35.1" customHeight="1">
      <c r="A20" s="78"/>
      <c r="B20" s="79"/>
      <c r="C20" s="82" t="s">
        <v>30</v>
      </c>
      <c r="D20" s="83"/>
      <c r="E20" s="16" t="s">
        <v>29</v>
      </c>
    </row>
    <row r="21" spans="1:5" ht="35.1" customHeight="1">
      <c r="A21" s="80"/>
      <c r="B21" s="81"/>
      <c r="C21" s="82" t="s">
        <v>31</v>
      </c>
      <c r="D21" s="83"/>
      <c r="E21" s="34">
        <f>IF(AND(E17="Investment Property",OR(E22="Yes MH Advantage",E22="Yes Standard MH")),"MH/MH Advantage Investment Property not permitted",IF(AND(E17&lt;&gt;"Primary Residence",LEFT(E18,1)&lt;&gt;"1"),CONCATENATE("HomeStyle Renovation is not permitted on ",E18," ",E17),IF(E17="Primary Residence",IF(AND(E18="2-4 Unit",OR(E16="Purchase",E16="Limited Cash-Out Refinance"),OR(E22="Yes Standard MH",E22="Yes MH Advantage")),90%,IF(AND(E18="2-4 Unit",OR(E16="Purchase",E16="Limited Cash-Out Refinance"),OR(E19="Yes",E20="Yes")),95%,IF(E22="Yes MH Advantage",97%,IF(E22="Yes Standard MH",95%,IF(OR(E19="Yes",E20="Yes"),97%,95%))))),IF(E17="Second Home",90%,IF(E17="Investment Property",IF(E16="Purchase",85%,IF(E16="Limited Cash-Out Refinance",75%)))))))</f>
        <v>0.95</v>
      </c>
    </row>
    <row r="22" spans="1:5" s="2" customFormat="1" ht="35.1" customHeight="1">
      <c r="A22" s="80" t="s">
        <v>32</v>
      </c>
      <c r="B22" s="90"/>
      <c r="C22" s="90"/>
      <c r="D22" s="90"/>
      <c r="E22" s="17" t="s">
        <v>29</v>
      </c>
    </row>
    <row r="23" spans="1:5" ht="35.1" customHeight="1">
      <c r="A23" s="97" t="s">
        <v>33</v>
      </c>
      <c r="B23" s="98"/>
      <c r="C23" s="91" t="s">
        <v>34</v>
      </c>
      <c r="D23" s="92"/>
      <c r="E23" s="95">
        <f>E29*0.15</f>
        <v>0</v>
      </c>
    </row>
    <row r="24" spans="1:5" ht="45" customHeight="1">
      <c r="A24" s="99"/>
      <c r="B24" s="100"/>
      <c r="C24" s="93"/>
      <c r="D24" s="94"/>
      <c r="E24" s="96"/>
    </row>
    <row r="25" spans="1:5" ht="31.5" customHeight="1">
      <c r="A25" s="99"/>
      <c r="B25" s="100"/>
      <c r="C25" s="93"/>
      <c r="D25" s="94"/>
      <c r="E25" s="96"/>
    </row>
    <row r="26" spans="1:5" ht="39" customHeight="1" thickBot="1">
      <c r="A26" s="101"/>
      <c r="B26" s="102"/>
      <c r="C26" s="93"/>
      <c r="D26" s="94"/>
      <c r="E26" s="96"/>
    </row>
    <row r="27" spans="1:5" ht="30" customHeight="1" thickBot="1">
      <c r="A27" s="84" t="s">
        <v>35</v>
      </c>
      <c r="B27" s="85"/>
      <c r="C27" s="85"/>
      <c r="D27" s="85"/>
      <c r="E27" s="86"/>
    </row>
    <row r="28" spans="1:5" ht="63" customHeight="1">
      <c r="A28" s="80" t="s">
        <v>36</v>
      </c>
      <c r="B28" s="90"/>
      <c r="C28" s="90"/>
      <c r="D28" s="90"/>
      <c r="E28" s="20">
        <v>0</v>
      </c>
    </row>
    <row r="29" spans="1:5" ht="35.1" customHeight="1" thickBot="1">
      <c r="A29" s="74" t="s">
        <v>37</v>
      </c>
      <c r="B29" s="75"/>
      <c r="C29" s="75"/>
      <c r="D29" s="75"/>
      <c r="E29" s="32">
        <v>0</v>
      </c>
    </row>
    <row r="30" spans="1:5" ht="30" customHeight="1" thickBot="1">
      <c r="A30" s="84" t="s">
        <v>38</v>
      </c>
      <c r="B30" s="85"/>
      <c r="C30" s="85"/>
      <c r="D30" s="85"/>
      <c r="E30" s="86"/>
    </row>
    <row r="31" spans="1:5" ht="30" customHeight="1">
      <c r="A31" s="80" t="s">
        <v>39</v>
      </c>
      <c r="B31" s="90"/>
      <c r="C31" s="90"/>
      <c r="D31" s="90"/>
      <c r="E31" s="108"/>
    </row>
    <row r="32" spans="1:5" ht="35.1" customHeight="1">
      <c r="A32" s="106" t="s">
        <v>40</v>
      </c>
      <c r="B32" s="107"/>
      <c r="C32" s="107"/>
      <c r="D32" s="107"/>
      <c r="E32" s="31">
        <v>0</v>
      </c>
    </row>
    <row r="33" spans="1:5" ht="35.1" customHeight="1">
      <c r="A33" s="103" t="s">
        <v>41</v>
      </c>
      <c r="B33" s="104"/>
      <c r="C33" s="104"/>
      <c r="D33" s="104"/>
      <c r="E33" s="19">
        <v>0</v>
      </c>
    </row>
    <row r="34" spans="1:5" ht="35.1" customHeight="1">
      <c r="A34" s="103" t="s">
        <v>42</v>
      </c>
      <c r="B34" s="104"/>
      <c r="C34" s="104"/>
      <c r="D34" s="104"/>
      <c r="E34" s="19">
        <v>0</v>
      </c>
    </row>
    <row r="35" spans="1:5" ht="35.1" customHeight="1">
      <c r="A35" s="103" t="s">
        <v>43</v>
      </c>
      <c r="B35" s="104"/>
      <c r="C35" s="104"/>
      <c r="D35" s="104"/>
      <c r="E35" s="19">
        <v>0</v>
      </c>
    </row>
    <row r="36" spans="1:5" ht="35.1" customHeight="1">
      <c r="A36" s="103" t="s">
        <v>44</v>
      </c>
      <c r="B36" s="104"/>
      <c r="C36" s="104"/>
      <c r="D36" s="104"/>
      <c r="E36" s="19">
        <v>0</v>
      </c>
    </row>
    <row r="37" spans="1:5" ht="35.1" customHeight="1">
      <c r="A37" s="103" t="s">
        <v>45</v>
      </c>
      <c r="B37" s="104"/>
      <c r="C37" s="104"/>
      <c r="D37" s="104"/>
      <c r="E37" s="19">
        <v>0</v>
      </c>
    </row>
    <row r="38" spans="1:5" ht="35.1" customHeight="1">
      <c r="A38" s="103" t="s">
        <v>46</v>
      </c>
      <c r="B38" s="104"/>
      <c r="C38" s="104"/>
      <c r="D38" s="104"/>
      <c r="E38" s="19">
        <v>0</v>
      </c>
    </row>
    <row r="39" spans="1:5" ht="35.1" customHeight="1">
      <c r="A39" s="103" t="s">
        <v>47</v>
      </c>
      <c r="B39" s="104"/>
      <c r="C39" s="104"/>
      <c r="D39" s="104"/>
      <c r="E39" s="19">
        <v>0</v>
      </c>
    </row>
    <row r="40" spans="1:5" ht="35.1" customHeight="1">
      <c r="A40" s="103" t="s">
        <v>48</v>
      </c>
      <c r="B40" s="104"/>
      <c r="C40" s="104"/>
      <c r="D40" s="104"/>
      <c r="E40" s="19">
        <v>0</v>
      </c>
    </row>
    <row r="41" spans="1:5" ht="35.1" customHeight="1">
      <c r="A41" s="103" t="s">
        <v>49</v>
      </c>
      <c r="B41" s="104"/>
      <c r="C41" s="104"/>
      <c r="D41" s="105"/>
      <c r="E41" s="19">
        <v>0</v>
      </c>
    </row>
    <row r="42" spans="1:5" ht="35.1" customHeight="1">
      <c r="A42" s="103" t="s">
        <v>50</v>
      </c>
      <c r="B42" s="104"/>
      <c r="C42" s="104"/>
      <c r="D42" s="104"/>
      <c r="E42" s="19">
        <v>0</v>
      </c>
    </row>
    <row r="43" spans="1:5" s="2" customFormat="1" ht="35.1" customHeight="1" thickBot="1">
      <c r="A43" s="74" t="s">
        <v>51</v>
      </c>
      <c r="B43" s="75"/>
      <c r="C43" s="75"/>
      <c r="D43" s="75"/>
      <c r="E43" s="35">
        <f>IF(SUM(E32:E42)&lt;=E23,SUM(E32:E42),"Renovation Costs exceed A3 above")</f>
        <v>0</v>
      </c>
    </row>
    <row r="44" spans="1:5" ht="36" customHeight="1" thickBot="1">
      <c r="A44" s="84" t="s">
        <v>52</v>
      </c>
      <c r="B44" s="85"/>
      <c r="C44" s="85"/>
      <c r="D44" s="85"/>
      <c r="E44" s="86"/>
    </row>
    <row r="45" spans="1:5" ht="35.1" customHeight="1">
      <c r="A45" s="80" t="s">
        <v>53</v>
      </c>
      <c r="B45" s="90"/>
      <c r="C45" s="90"/>
      <c r="D45" s="90"/>
      <c r="E45" s="36">
        <f>IFERROR(IF(E16="Purchase", E28+E43,""),"")</f>
        <v>0</v>
      </c>
    </row>
    <row r="46" spans="1:5" ht="35.1" customHeight="1">
      <c r="A46" s="111" t="s">
        <v>54</v>
      </c>
      <c r="B46" s="112"/>
      <c r="C46" s="112"/>
      <c r="D46" s="112"/>
      <c r="E46" s="37">
        <f>E29</f>
        <v>0</v>
      </c>
    </row>
    <row r="47" spans="1:5" ht="35.1" customHeight="1">
      <c r="A47" s="111" t="s">
        <v>55</v>
      </c>
      <c r="B47" s="112"/>
      <c r="C47" s="112"/>
      <c r="D47" s="112"/>
      <c r="E47" s="37">
        <f>D59</f>
        <v>0</v>
      </c>
    </row>
    <row r="48" spans="1:5" ht="35.1" customHeight="1" thickBot="1">
      <c r="A48" s="74" t="s">
        <v>56</v>
      </c>
      <c r="B48" s="75"/>
      <c r="C48" s="75"/>
      <c r="D48" s="75"/>
      <c r="E48" s="35">
        <f>IF(E16="Purchase",MIN(E45,E46)*E21,E29*E21)</f>
        <v>0</v>
      </c>
    </row>
    <row r="49" spans="1:5" ht="30" customHeight="1">
      <c r="A49" s="113" t="s">
        <v>57</v>
      </c>
      <c r="B49" s="114"/>
      <c r="C49" s="114"/>
      <c r="D49" s="114"/>
      <c r="E49" s="115"/>
    </row>
    <row r="50" spans="1:5" ht="30" customHeight="1" thickBot="1">
      <c r="A50" s="116" t="s">
        <v>58</v>
      </c>
      <c r="B50" s="117"/>
      <c r="C50" s="117"/>
      <c r="D50" s="117"/>
      <c r="E50" s="118"/>
    </row>
    <row r="51" spans="1:5" ht="35.1" customHeight="1">
      <c r="A51" s="119" t="s">
        <v>59</v>
      </c>
      <c r="B51" s="120"/>
      <c r="C51" s="120"/>
      <c r="D51" s="120"/>
      <c r="E51" s="38">
        <f>IF(E16="Purchase",E28,"")</f>
        <v>0</v>
      </c>
    </row>
    <row r="52" spans="1:5" ht="35.1" customHeight="1">
      <c r="A52" s="121" t="s">
        <v>60</v>
      </c>
      <c r="B52" s="122"/>
      <c r="C52" s="122"/>
      <c r="D52" s="122"/>
      <c r="E52" s="37">
        <f>E43</f>
        <v>0</v>
      </c>
    </row>
    <row r="53" spans="1:5" s="2" customFormat="1" ht="35.1" customHeight="1">
      <c r="A53" s="121" t="s">
        <v>61</v>
      </c>
      <c r="B53" s="122"/>
      <c r="C53" s="122"/>
      <c r="D53" s="122"/>
      <c r="E53" s="37" t="str">
        <f>IF(E16="Purchase", "",E28)</f>
        <v/>
      </c>
    </row>
    <row r="54" spans="1:5" ht="35.1" customHeight="1">
      <c r="A54" s="109" t="s">
        <v>62</v>
      </c>
      <c r="B54" s="110"/>
      <c r="C54" s="110"/>
      <c r="D54" s="110"/>
      <c r="E54" s="19">
        <v>0</v>
      </c>
    </row>
    <row r="55" spans="1:5" ht="35.1" customHeight="1">
      <c r="A55" s="109" t="s">
        <v>63</v>
      </c>
      <c r="B55" s="110"/>
      <c r="C55" s="110"/>
      <c r="D55" s="110"/>
      <c r="E55" s="19">
        <v>0</v>
      </c>
    </row>
    <row r="56" spans="1:5" s="2" customFormat="1" ht="35.1" customHeight="1" thickBot="1">
      <c r="A56" s="123" t="s">
        <v>64</v>
      </c>
      <c r="B56" s="124"/>
      <c r="C56" s="124"/>
      <c r="D56" s="124"/>
      <c r="E56" s="39">
        <f>SUM(E51,E52,E53,E54,E55)</f>
        <v>0</v>
      </c>
    </row>
    <row r="57" spans="1:5" ht="30" customHeight="1" thickTop="1" thickBot="1">
      <c r="A57" s="134" t="s">
        <v>65</v>
      </c>
      <c r="B57" s="135"/>
      <c r="C57" s="135"/>
      <c r="D57" s="135"/>
      <c r="E57" s="136"/>
    </row>
    <row r="58" spans="1:5" ht="30" customHeight="1" thickBot="1">
      <c r="A58" s="125" t="s">
        <v>66</v>
      </c>
      <c r="B58" s="126"/>
      <c r="C58" s="126"/>
      <c r="D58" s="126"/>
      <c r="E58" s="127">
        <f>IF(E16="Purchase",E48,MIN(E56,E48))</f>
        <v>0</v>
      </c>
    </row>
    <row r="59" spans="1:5" ht="30" customHeight="1">
      <c r="A59" s="130" t="s">
        <v>67</v>
      </c>
      <c r="B59" s="131"/>
      <c r="C59" s="131"/>
      <c r="D59" s="22">
        <v>0</v>
      </c>
      <c r="E59" s="128"/>
    </row>
    <row r="60" spans="1:5" ht="30" customHeight="1" thickBot="1">
      <c r="A60" s="132" t="s">
        <v>68</v>
      </c>
      <c r="B60" s="133"/>
      <c r="C60" s="133"/>
      <c r="D60" s="40">
        <f>E58-D59</f>
        <v>0</v>
      </c>
      <c r="E60" s="129"/>
    </row>
    <row r="61" spans="1:5" ht="35.1" customHeight="1">
      <c r="A61" s="80" t="s">
        <v>69</v>
      </c>
      <c r="B61" s="90"/>
      <c r="C61" s="90"/>
      <c r="D61" s="108"/>
      <c r="E61" s="19">
        <v>0</v>
      </c>
    </row>
    <row r="62" spans="1:5" s="2" customFormat="1" ht="35.1" customHeight="1" thickBot="1">
      <c r="A62" s="74" t="s">
        <v>70</v>
      </c>
      <c r="B62" s="75"/>
      <c r="C62" s="75"/>
      <c r="D62" s="75"/>
      <c r="E62" s="41">
        <f>SUM(E58,E61)</f>
        <v>0</v>
      </c>
    </row>
    <row r="63" spans="1:5" ht="30" customHeight="1" thickBot="1">
      <c r="A63" s="84" t="s">
        <v>71</v>
      </c>
      <c r="B63" s="85"/>
      <c r="C63" s="85"/>
      <c r="D63" s="85"/>
      <c r="E63" s="86"/>
    </row>
    <row r="64" spans="1:5" ht="35.1" customHeight="1">
      <c r="A64" s="80" t="s">
        <v>72</v>
      </c>
      <c r="B64" s="90"/>
      <c r="C64" s="90"/>
      <c r="D64" s="90"/>
      <c r="E64" s="18">
        <v>1000</v>
      </c>
    </row>
    <row r="65" spans="1:5" s="3" customFormat="1" ht="45.95" customHeight="1">
      <c r="A65" s="109" t="s">
        <v>73</v>
      </c>
      <c r="B65" s="110"/>
      <c r="C65" s="110"/>
      <c r="D65" s="110"/>
      <c r="E65" s="19">
        <v>1000</v>
      </c>
    </row>
    <row r="66" spans="1:5" s="3" customFormat="1" ht="35.1" customHeight="1" thickBot="1">
      <c r="A66" s="74" t="s">
        <v>74</v>
      </c>
      <c r="B66" s="75"/>
      <c r="C66" s="75"/>
      <c r="D66" s="75"/>
      <c r="E66" s="21">
        <f>SUM(E64,E65)</f>
        <v>2000</v>
      </c>
    </row>
    <row r="67" spans="1:5" ht="30" customHeight="1" thickBot="1">
      <c r="A67" s="140" t="s">
        <v>75</v>
      </c>
      <c r="B67" s="141"/>
      <c r="C67" s="141"/>
      <c r="D67" s="141"/>
      <c r="E67" s="142"/>
    </row>
    <row r="68" spans="1:5" ht="35.1" customHeight="1">
      <c r="A68" s="80" t="s">
        <v>76</v>
      </c>
      <c r="B68" s="90"/>
      <c r="C68" s="90"/>
      <c r="D68" s="90"/>
      <c r="E68" s="42">
        <f>E56</f>
        <v>0</v>
      </c>
    </row>
    <row r="69" spans="1:5" ht="35.1" customHeight="1" thickBot="1">
      <c r="A69" s="111" t="s">
        <v>77</v>
      </c>
      <c r="B69" s="112"/>
      <c r="C69" s="112"/>
      <c r="D69" s="112"/>
      <c r="E69" s="35">
        <f>SUM(E62,E66)</f>
        <v>2000</v>
      </c>
    </row>
    <row r="70" spans="1:5" ht="45" customHeight="1">
      <c r="A70" s="155" t="s">
        <v>78</v>
      </c>
      <c r="B70" s="156"/>
      <c r="C70" s="156"/>
      <c r="D70" s="156"/>
      <c r="E70" s="148" t="str">
        <f>IFERROR(IF(E16="Purchase",E62/MIN(E45,E46),E62/E46),"")</f>
        <v/>
      </c>
    </row>
    <row r="71" spans="1:5" ht="45" customHeight="1">
      <c r="A71" s="143" t="s">
        <v>79</v>
      </c>
      <c r="B71" s="144"/>
      <c r="C71" s="144"/>
      <c r="D71" s="144"/>
      <c r="E71" s="149"/>
    </row>
    <row r="72" spans="1:5" ht="45" customHeight="1">
      <c r="A72" s="145" t="s">
        <v>80</v>
      </c>
      <c r="B72" s="146"/>
      <c r="C72" s="146"/>
      <c r="D72" s="147"/>
      <c r="E72" s="150"/>
    </row>
    <row r="73" spans="1:5" s="4" customFormat="1" ht="35.1" customHeight="1">
      <c r="A73" s="78" t="s">
        <v>81</v>
      </c>
      <c r="B73" s="154"/>
      <c r="C73" s="154"/>
      <c r="D73" s="154"/>
      <c r="E73" s="128">
        <f>E56-E58-E66</f>
        <v>-2000</v>
      </c>
    </row>
    <row r="74" spans="1:5" s="4" customFormat="1" ht="53.45" customHeight="1" thickBot="1">
      <c r="A74" s="153" t="s">
        <v>82</v>
      </c>
      <c r="B74" s="154"/>
      <c r="C74" s="154"/>
      <c r="D74" s="154"/>
      <c r="E74" s="152"/>
    </row>
    <row r="75" spans="1:5" ht="20.100000000000001" customHeight="1" thickBot="1">
      <c r="A75" s="46" t="s">
        <v>83</v>
      </c>
      <c r="B75" s="138"/>
      <c r="C75" s="138"/>
      <c r="D75" s="138"/>
      <c r="E75" s="139"/>
    </row>
    <row r="76" spans="1:5" ht="15" customHeight="1">
      <c r="A76" s="25" t="s">
        <v>84</v>
      </c>
      <c r="B76" s="25"/>
      <c r="C76" s="25"/>
      <c r="D76" s="24"/>
      <c r="E76" s="23"/>
    </row>
    <row r="77" spans="1:5" ht="15" customHeight="1">
      <c r="A77" s="151"/>
      <c r="B77" s="151"/>
      <c r="C77" s="151"/>
      <c r="D77" s="5"/>
      <c r="E77" s="6"/>
    </row>
    <row r="78" spans="1:5" ht="12" customHeight="1">
      <c r="A78" s="137"/>
      <c r="B78" s="137"/>
      <c r="C78" s="137"/>
      <c r="D78" s="7"/>
      <c r="E78" s="8"/>
    </row>
    <row r="79" spans="1:5" ht="22.5" customHeight="1">
      <c r="A79" s="157"/>
      <c r="B79" s="137"/>
      <c r="C79" s="137"/>
      <c r="D79" s="9"/>
      <c r="E79" s="10"/>
    </row>
    <row r="80" spans="1:5" ht="15" customHeight="1">
      <c r="A80" s="137"/>
      <c r="B80" s="137"/>
      <c r="C80" s="137"/>
      <c r="D80" s="5"/>
      <c r="E80" s="6"/>
    </row>
    <row r="81" spans="1:5" ht="15" customHeight="1">
      <c r="A81" s="151"/>
      <c r="B81" s="151"/>
      <c r="C81" s="151"/>
      <c r="D81" s="5"/>
      <c r="E81" s="6"/>
    </row>
    <row r="82" spans="1:5" ht="13.5" customHeight="1">
      <c r="A82" s="151"/>
      <c r="B82" s="151"/>
      <c r="C82" s="151"/>
      <c r="D82" s="11"/>
      <c r="E82" s="6"/>
    </row>
    <row r="83" spans="1:5" ht="165" hidden="1" customHeight="1">
      <c r="A83" s="12"/>
      <c r="B83" s="11"/>
      <c r="C83" s="11"/>
      <c r="D83" s="11"/>
      <c r="E83" s="6"/>
    </row>
    <row r="84" spans="1:5">
      <c r="A84" s="11"/>
      <c r="B84" s="11"/>
      <c r="C84" s="11"/>
      <c r="E84" s="6"/>
    </row>
    <row r="85" spans="1:5">
      <c r="E85" s="6"/>
    </row>
    <row r="86" spans="1:5">
      <c r="E86" s="6"/>
    </row>
    <row r="87" spans="1:5">
      <c r="E87" s="6"/>
    </row>
    <row r="88" spans="1:5">
      <c r="E88" s="6"/>
    </row>
    <row r="89" spans="1:5">
      <c r="E89" s="6"/>
    </row>
    <row r="90" spans="1:5">
      <c r="E90" s="6"/>
    </row>
    <row r="91" spans="1:5">
      <c r="E91" s="6"/>
    </row>
    <row r="92" spans="1:5">
      <c r="E92" s="6"/>
    </row>
    <row r="93" spans="1:5">
      <c r="E93" s="6"/>
    </row>
    <row r="94" spans="1:5">
      <c r="E94" s="6"/>
    </row>
    <row r="95" spans="1:5">
      <c r="C95" s="13"/>
      <c r="E95" s="6"/>
    </row>
    <row r="96" spans="1:5">
      <c r="C96" s="13"/>
      <c r="E96" s="6"/>
    </row>
    <row r="97" spans="1:5" ht="26.1" customHeight="1">
      <c r="E97" s="6"/>
    </row>
    <row r="98" spans="1:5">
      <c r="A98" s="158"/>
      <c r="B98" s="158"/>
      <c r="C98" s="158"/>
      <c r="E98" s="6"/>
    </row>
    <row r="99" spans="1:5">
      <c r="E99" s="6"/>
    </row>
    <row r="100" spans="1:5">
      <c r="E100" s="6"/>
    </row>
    <row r="101" spans="1:5">
      <c r="E101" s="6"/>
    </row>
    <row r="102" spans="1:5">
      <c r="E102" s="6"/>
    </row>
  </sheetData>
  <sheetProtection algorithmName="SHA-512" hashValue="wvaVviv0iW2EDMlYvTw+bC0tSAQJLl0COkDbZnkRPgqSacXBSexrRnU2K3wu7c6RiRafV2/aE0+jwg3qihsPxg==" saltValue="n+ll19Vhc/pENpOUcoHXdQ==" spinCount="100000" sheet="1" objects="1" scenarios="1" selectLockedCells="1"/>
  <mergeCells count="93">
    <mergeCell ref="A79:C79"/>
    <mergeCell ref="A80:C80"/>
    <mergeCell ref="A81:C81"/>
    <mergeCell ref="A82:C82"/>
    <mergeCell ref="A98:C98"/>
    <mergeCell ref="A61:D61"/>
    <mergeCell ref="E73:E74"/>
    <mergeCell ref="A74:D74"/>
    <mergeCell ref="A69:D69"/>
    <mergeCell ref="A70:D70"/>
    <mergeCell ref="A73:D73"/>
    <mergeCell ref="A78:C78"/>
    <mergeCell ref="A62:D62"/>
    <mergeCell ref="A64:D64"/>
    <mergeCell ref="A65:D65"/>
    <mergeCell ref="A66:D66"/>
    <mergeCell ref="A68:D68"/>
    <mergeCell ref="A75:E75"/>
    <mergeCell ref="A63:E63"/>
    <mergeCell ref="A67:E67"/>
    <mergeCell ref="A71:D71"/>
    <mergeCell ref="A72:D72"/>
    <mergeCell ref="E70:E72"/>
    <mergeCell ref="A77:C77"/>
    <mergeCell ref="A55:D55"/>
    <mergeCell ref="A56:D56"/>
    <mergeCell ref="A58:D58"/>
    <mergeCell ref="E58:E60"/>
    <mergeCell ref="A59:C59"/>
    <mergeCell ref="A60:C60"/>
    <mergeCell ref="A57:E57"/>
    <mergeCell ref="A54:D54"/>
    <mergeCell ref="A42:D42"/>
    <mergeCell ref="A43:D43"/>
    <mergeCell ref="A45:D45"/>
    <mergeCell ref="A46:D46"/>
    <mergeCell ref="A47:D47"/>
    <mergeCell ref="A48:D48"/>
    <mergeCell ref="A44:E44"/>
    <mergeCell ref="A49:E49"/>
    <mergeCell ref="A50:E50"/>
    <mergeCell ref="A51:D51"/>
    <mergeCell ref="A52:D52"/>
    <mergeCell ref="A53:D53"/>
    <mergeCell ref="A30:E30"/>
    <mergeCell ref="A31:E31"/>
    <mergeCell ref="A36:D36"/>
    <mergeCell ref="A37:D37"/>
    <mergeCell ref="A38:D38"/>
    <mergeCell ref="A41:D41"/>
    <mergeCell ref="A32:D32"/>
    <mergeCell ref="A33:D33"/>
    <mergeCell ref="A34:D34"/>
    <mergeCell ref="A35:D35"/>
    <mergeCell ref="A39:D39"/>
    <mergeCell ref="A40:D40"/>
    <mergeCell ref="A15:E15"/>
    <mergeCell ref="A22:D22"/>
    <mergeCell ref="C23:D26"/>
    <mergeCell ref="E23:E26"/>
    <mergeCell ref="A28:D28"/>
    <mergeCell ref="A23:B26"/>
    <mergeCell ref="A29:D29"/>
    <mergeCell ref="A16:B21"/>
    <mergeCell ref="C16:D16"/>
    <mergeCell ref="C17:D17"/>
    <mergeCell ref="C18:D18"/>
    <mergeCell ref="C19:D19"/>
    <mergeCell ref="C20:D20"/>
    <mergeCell ref="C21:D21"/>
    <mergeCell ref="A27:E27"/>
    <mergeCell ref="A14:B14"/>
    <mergeCell ref="C14:E14"/>
    <mergeCell ref="D4:E4"/>
    <mergeCell ref="D6:E6"/>
    <mergeCell ref="D10:E10"/>
    <mergeCell ref="A4:B4"/>
    <mergeCell ref="A6:B6"/>
    <mergeCell ref="A8:B8"/>
    <mergeCell ref="A9:B9"/>
    <mergeCell ref="D8:E8"/>
    <mergeCell ref="D9:E9"/>
    <mergeCell ref="A10:B10"/>
    <mergeCell ref="A11:E11"/>
    <mergeCell ref="A5:B5"/>
    <mergeCell ref="D5:E5"/>
    <mergeCell ref="A7:B7"/>
    <mergeCell ref="A2:E2"/>
    <mergeCell ref="A12:E12"/>
    <mergeCell ref="A3:E3"/>
    <mergeCell ref="A13:B13"/>
    <mergeCell ref="C13:E13"/>
    <mergeCell ref="D7:E7"/>
  </mergeCells>
  <dataValidations count="5">
    <dataValidation type="list" allowBlank="1" showInputMessage="1" showErrorMessage="1" sqref="E22" xr:uid="{87AC8E26-1D17-42B1-9ED6-E7C001EB7A73}">
      <formula1>"Yes MH Advantage, Yes Standard MH, No"</formula1>
    </dataValidation>
    <dataValidation type="list" allowBlank="1" showInputMessage="1" showErrorMessage="1" sqref="E17" xr:uid="{35E4216A-9F3E-42D7-9A28-AE8B51667437}">
      <formula1>"Primary Residence, Second Home, Investment Property"</formula1>
    </dataValidation>
    <dataValidation type="list" allowBlank="1" showInputMessage="1" showErrorMessage="1" sqref="E16" xr:uid="{D68762D1-DEC4-40FF-9123-ED9D4367A724}">
      <formula1>"Purchase, Limited Cash-Out Refinance"</formula1>
    </dataValidation>
    <dataValidation type="list" showInputMessage="1" showErrorMessage="1" sqref="E18" xr:uid="{0729767F-073E-49B2-81F9-B184BBC0D6F6}">
      <formula1>"1-Unit, 2-4 Unit"</formula1>
    </dataValidation>
    <dataValidation type="list" showInputMessage="1" showErrorMessage="1" sqref="E19:E20" xr:uid="{84A0B18F-2AB8-4952-ACC9-2A82910D7E6C}">
      <formula1>"Yes, No"</formula1>
    </dataValidation>
  </dataValidations>
  <pageMargins left="0.7" right="0.7" top="0.75" bottom="0.75" header="0.3" footer="0.3"/>
  <pageSetup orientation="portrait" r:id="rId1"/>
  <headerFooter>
    <oddFooter>&amp;L_x000D_&amp;1#&amp;"Aptos"&amp;10&amp;K000000 Fannie Mae 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Davenport, Jennifer</dc:creator>
  <cp:keywords/>
  <dc:description/>
  <cp:lastModifiedBy>Sedlak, Matthew</cp:lastModifiedBy>
  <cp:revision/>
  <dcterms:created xsi:type="dcterms:W3CDTF">2026-01-28T21:38:22Z</dcterms:created>
  <dcterms:modified xsi:type="dcterms:W3CDTF">2026-04-23T14:05:29Z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2026-01-28T21:46:30Z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f5b51836-b72e-4c83-a13c-00fd5ebd8712</vt:lpwstr>
  </property>
  <property fmtid="{D5CDD505-2E9C-101B-9397-08002B2CF9AE}" pid="8" name="MSIP_Label_a9455cd2-ef3f-47ad-8dee-f10882ec60d9_ContentBits">
    <vt:lpwstr>2</vt:lpwstr>
  </property>
  <property fmtid="{D5CDD505-2E9C-101B-9397-08002B2CF9AE}" pid="9" name="MSIP_Label_a9455cd2-ef3f-47ad-8dee-f10882ec60d9_Tag">
    <vt:lpwstr>10, 3, 0, 1</vt:lpwstr>
  </property>
</Properties>
</file>